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ghedu-my.sharepoint.com/personal/tchmiel_sgh_waw_pl/Documents/"/>
    </mc:Choice>
  </mc:AlternateContent>
  <bookViews>
    <workbookView xWindow="0" yWindow="0" windowWidth="25200" windowHeight="11850" activeTab="2"/>
  </bookViews>
  <sheets>
    <sheet name="Arkusz1" sheetId="1" r:id="rId1"/>
    <sheet name="Arkusz2" sheetId="2" r:id="rId2"/>
    <sheet name="Arkusz3" sheetId="3" r:id="rId3"/>
  </sheets>
  <definedNames>
    <definedName name="solver_adj" localSheetId="2" hidden="1">Arkusz3!$B$3:$C$3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Arkusz3!$B$3:$D$3</definedName>
    <definedName name="solver_lhs2" localSheetId="2" hidden="1">Arkusz3!$G$1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nwt" localSheetId="2" hidden="1">1</definedName>
    <definedName name="solver_opt" localSheetId="2" hidden="1">Arkusz3!$G$9</definedName>
    <definedName name="solver_pre" localSheetId="2" hidden="1">0.000001</definedName>
    <definedName name="solver_rbv" localSheetId="2" hidden="1">1</definedName>
    <definedName name="solver_rel1" localSheetId="2" hidden="1">1</definedName>
    <definedName name="solver_rel2" localSheetId="2" hidden="1">3</definedName>
    <definedName name="solver_rhs1" localSheetId="2" hidden="1">0.5</definedName>
    <definedName name="solver_rhs2" localSheetId="2" hidden="1">0.14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B11" i="3" s="1"/>
  <c r="B10" i="3"/>
  <c r="B9" i="3"/>
  <c r="G1" i="3" l="1"/>
  <c r="G5" i="3" l="1" a="1"/>
  <c r="H5" i="3" s="1"/>
  <c r="P9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1" i="2"/>
  <c r="O12" i="2" s="1"/>
  <c r="O15" i="2" s="1"/>
  <c r="N11" i="2"/>
  <c r="N12" i="2" s="1"/>
  <c r="N15" i="2" s="1"/>
  <c r="M11" i="2"/>
  <c r="M12" i="2" s="1"/>
  <c r="M15" i="2" s="1"/>
  <c r="K11" i="2"/>
  <c r="K12" i="2" s="1"/>
  <c r="K15" i="2" s="1"/>
  <c r="J11" i="2"/>
  <c r="J12" i="2" s="1"/>
  <c r="J15" i="2" s="1"/>
  <c r="I11" i="2"/>
  <c r="I12" i="2" s="1"/>
  <c r="I15" i="2" s="1"/>
  <c r="G11" i="2"/>
  <c r="G12" i="2" s="1"/>
  <c r="G15" i="2" s="1"/>
  <c r="F11" i="2"/>
  <c r="F12" i="2" s="1"/>
  <c r="F15" i="2" s="1"/>
  <c r="E11" i="2"/>
  <c r="E12" i="2" s="1"/>
  <c r="E15" i="2" s="1"/>
  <c r="P10" i="2"/>
  <c r="P14" i="2" s="1"/>
  <c r="O10" i="2"/>
  <c r="N10" i="2"/>
  <c r="M10" i="2"/>
  <c r="L10" i="2"/>
  <c r="K10" i="2"/>
  <c r="J10" i="2"/>
  <c r="I10" i="2"/>
  <c r="H10" i="2"/>
  <c r="G10" i="2"/>
  <c r="F10" i="2"/>
  <c r="E10" i="2"/>
  <c r="D10" i="2"/>
  <c r="C11" i="2"/>
  <c r="C12" i="2" s="1"/>
  <c r="C15" i="2" s="1"/>
  <c r="C10" i="2"/>
  <c r="N9" i="2"/>
  <c r="O9" i="2" s="1"/>
  <c r="Q9" i="2" s="1"/>
  <c r="R9" i="2" s="1"/>
  <c r="S9" i="2" s="1"/>
  <c r="T9" i="2" s="1"/>
  <c r="U9" i="2" s="1"/>
  <c r="V9" i="2" s="1"/>
  <c r="W9" i="2" s="1"/>
  <c r="E9" i="2"/>
  <c r="F9" i="2" s="1"/>
  <c r="G9" i="2" s="1"/>
  <c r="H9" i="2" s="1"/>
  <c r="I9" i="2" s="1"/>
  <c r="J9" i="2" s="1"/>
  <c r="K9" i="2" s="1"/>
  <c r="L9" i="2" s="1"/>
  <c r="M9" i="2" s="1"/>
  <c r="D9" i="2"/>
  <c r="C5" i="2"/>
  <c r="B5" i="2"/>
  <c r="P11" i="2" s="1"/>
  <c r="P12" i="2" s="1"/>
  <c r="P15" i="2" s="1"/>
  <c r="F13" i="1"/>
  <c r="E13" i="1"/>
  <c r="D13" i="1"/>
  <c r="F12" i="1"/>
  <c r="E12" i="1"/>
  <c r="D12" i="1"/>
  <c r="F10" i="1"/>
  <c r="B14" i="1"/>
  <c r="F14" i="1" s="1"/>
  <c r="A13" i="1"/>
  <c r="E10" i="1"/>
  <c r="D10" i="1"/>
  <c r="B7" i="1"/>
  <c r="E7" i="1" s="1"/>
  <c r="A5" i="1"/>
  <c r="H6" i="1"/>
  <c r="G6" i="1"/>
  <c r="F6" i="1"/>
  <c r="E6" i="1"/>
  <c r="D6" i="1"/>
  <c r="H5" i="1"/>
  <c r="G5" i="1"/>
  <c r="F5" i="1"/>
  <c r="E5" i="1"/>
  <c r="D5" i="1"/>
  <c r="H3" i="1"/>
  <c r="G3" i="1"/>
  <c r="F3" i="1"/>
  <c r="E3" i="1"/>
  <c r="D3" i="1"/>
  <c r="G5" i="3" l="1"/>
  <c r="I5" i="3"/>
  <c r="W11" i="2"/>
  <c r="W12" i="2" s="1"/>
  <c r="W15" i="2" s="1"/>
  <c r="D11" i="2"/>
  <c r="D12" i="2" s="1"/>
  <c r="D15" i="2" s="1"/>
  <c r="H11" i="2"/>
  <c r="H12" i="2" s="1"/>
  <c r="H15" i="2" s="1"/>
  <c r="L11" i="2"/>
  <c r="L12" i="2" s="1"/>
  <c r="L15" i="2" s="1"/>
  <c r="T10" i="2"/>
  <c r="T14" i="2" s="1"/>
  <c r="V11" i="2"/>
  <c r="V12" i="2" s="1"/>
  <c r="V15" i="2" s="1"/>
  <c r="V10" i="2"/>
  <c r="V13" i="2" s="1"/>
  <c r="R10" i="2"/>
  <c r="R13" i="2" s="1"/>
  <c r="R11" i="2"/>
  <c r="R12" i="2" s="1"/>
  <c r="R15" i="2" s="1"/>
  <c r="P13" i="2"/>
  <c r="T13" i="2"/>
  <c r="S10" i="2"/>
  <c r="W10" i="2"/>
  <c r="S11" i="2"/>
  <c r="S12" i="2" s="1"/>
  <c r="S15" i="2" s="1"/>
  <c r="V14" i="2"/>
  <c r="T11" i="2"/>
  <c r="T12" i="2" s="1"/>
  <c r="T15" i="2" s="1"/>
  <c r="Q10" i="2"/>
  <c r="U10" i="2"/>
  <c r="Q11" i="2"/>
  <c r="Q12" i="2" s="1"/>
  <c r="Q15" i="2" s="1"/>
  <c r="U11" i="2"/>
  <c r="U12" i="2" s="1"/>
  <c r="U15" i="2" s="1"/>
  <c r="D14" i="1"/>
  <c r="E14" i="1"/>
  <c r="A12" i="1"/>
  <c r="A6" i="1"/>
  <c r="F7" i="1"/>
  <c r="G7" i="1"/>
  <c r="D7" i="1"/>
  <c r="H7" i="1"/>
  <c r="G7" i="3" l="1" a="1"/>
  <c r="G7" i="3" s="1"/>
  <c r="G9" i="3" s="1"/>
  <c r="R14" i="2"/>
  <c r="W13" i="2"/>
  <c r="W14" i="2"/>
  <c r="S13" i="2"/>
  <c r="S14" i="2"/>
  <c r="U13" i="2"/>
  <c r="U14" i="2"/>
  <c r="Q13" i="2"/>
  <c r="Q14" i="2"/>
  <c r="A14" i="1"/>
  <c r="A15" i="1" s="1"/>
  <c r="A7" i="1"/>
  <c r="A8" i="1" s="1"/>
</calcChain>
</file>

<file path=xl/sharedStrings.xml><?xml version="1.0" encoding="utf-8"?>
<sst xmlns="http://schemas.openxmlformats.org/spreadsheetml/2006/main" count="17" uniqueCount="14">
  <si>
    <t>i</t>
  </si>
  <si>
    <t>wartość nominalna</t>
  </si>
  <si>
    <t>kupon</t>
  </si>
  <si>
    <t>CF</t>
  </si>
  <si>
    <t>A</t>
  </si>
  <si>
    <t>B</t>
  </si>
  <si>
    <t>E(R )</t>
  </si>
  <si>
    <t>sigma</t>
  </si>
  <si>
    <t>sigma^2</t>
  </si>
  <si>
    <t>w</t>
  </si>
  <si>
    <t>E(rp)</t>
  </si>
  <si>
    <t>sigma^2 (p)</t>
  </si>
  <si>
    <t>sigma (p)</t>
  </si>
  <si>
    <t>rho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</si>
</sst>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%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9" fontId="0" fillId="0" borderId="0" xfId="1" applyFont="1"/>
    <xf numFmtId="166" fontId="0" fillId="0" borderId="0" xfId="1" applyNumberFormat="1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Arkusz2!$C$12:$W$12</c:f>
              <c:numCache>
                <c:formatCode>General</c:formatCode>
                <c:ptCount val="21"/>
                <c:pt idx="0">
                  <c:v>0.67500000000000004</c:v>
                </c:pt>
                <c:pt idx="1">
                  <c:v>0.63</c:v>
                </c:pt>
                <c:pt idx="2">
                  <c:v>0.58500000000000008</c:v>
                </c:pt>
                <c:pt idx="3">
                  <c:v>0.54</c:v>
                </c:pt>
                <c:pt idx="4">
                  <c:v>0.49500000000000005</c:v>
                </c:pt>
                <c:pt idx="5">
                  <c:v>0.45</c:v>
                </c:pt>
                <c:pt idx="6">
                  <c:v>0.40500000000000003</c:v>
                </c:pt>
                <c:pt idx="7">
                  <c:v>0.36000000000000004</c:v>
                </c:pt>
                <c:pt idx="8">
                  <c:v>0.315</c:v>
                </c:pt>
                <c:pt idx="9">
                  <c:v>0.27</c:v>
                </c:pt>
                <c:pt idx="10">
                  <c:v>0.22500000000000001</c:v>
                </c:pt>
                <c:pt idx="11">
                  <c:v>0.18000000000000002</c:v>
                </c:pt>
                <c:pt idx="12">
                  <c:v>0.13500000000000001</c:v>
                </c:pt>
                <c:pt idx="13">
                  <c:v>9.0000000000000038E-2</c:v>
                </c:pt>
                <c:pt idx="14">
                  <c:v>4.500000000000004E-2</c:v>
                </c:pt>
                <c:pt idx="15">
                  <c:v>4.9960036108132046E-17</c:v>
                </c:pt>
                <c:pt idx="16">
                  <c:v>4.4999999999999943E-2</c:v>
                </c:pt>
                <c:pt idx="17">
                  <c:v>8.9999999999999983E-2</c:v>
                </c:pt>
                <c:pt idx="18">
                  <c:v>0.13500000000000001</c:v>
                </c:pt>
                <c:pt idx="19">
                  <c:v>0.18000000000000008</c:v>
                </c:pt>
                <c:pt idx="20">
                  <c:v>0.22500000000000009</c:v>
                </c:pt>
              </c:numCache>
            </c:numRef>
          </c:xVal>
          <c:yVal>
            <c:numRef>
              <c:f>Arkusz2!$C$13:$W$13</c:f>
              <c:numCache>
                <c:formatCode>General</c:formatCode>
                <c:ptCount val="21"/>
                <c:pt idx="0">
                  <c:v>0.32500000000000001</c:v>
                </c:pt>
                <c:pt idx="1">
                  <c:v>0.30999999999999994</c:v>
                </c:pt>
                <c:pt idx="2">
                  <c:v>0.29499999999999998</c:v>
                </c:pt>
                <c:pt idx="3">
                  <c:v>0.27999999999999997</c:v>
                </c:pt>
                <c:pt idx="4">
                  <c:v>0.26500000000000001</c:v>
                </c:pt>
                <c:pt idx="5">
                  <c:v>0.25</c:v>
                </c:pt>
                <c:pt idx="6">
                  <c:v>0.23500000000000001</c:v>
                </c:pt>
                <c:pt idx="7">
                  <c:v>0.22000000000000003</c:v>
                </c:pt>
                <c:pt idx="8">
                  <c:v>0.20499999999999999</c:v>
                </c:pt>
                <c:pt idx="9">
                  <c:v>0.19</c:v>
                </c:pt>
                <c:pt idx="10">
                  <c:v>0.17499999999999999</c:v>
                </c:pt>
                <c:pt idx="11">
                  <c:v>0.16</c:v>
                </c:pt>
                <c:pt idx="12">
                  <c:v>0.14500000000000002</c:v>
                </c:pt>
                <c:pt idx="13">
                  <c:v>0.13</c:v>
                </c:pt>
                <c:pt idx="14">
                  <c:v>0.11500000000000002</c:v>
                </c:pt>
                <c:pt idx="15">
                  <c:v>0.10000000000000002</c:v>
                </c:pt>
                <c:pt idx="16">
                  <c:v>8.500000000000002E-2</c:v>
                </c:pt>
                <c:pt idx="17">
                  <c:v>7.0000000000000007E-2</c:v>
                </c:pt>
                <c:pt idx="18">
                  <c:v>5.4999999999999993E-2</c:v>
                </c:pt>
                <c:pt idx="19">
                  <c:v>3.999999999999998E-2</c:v>
                </c:pt>
                <c:pt idx="20">
                  <c:v>2.4999999999999967E-2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53-4AE3-B6FE-ED8DF1EE0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721704"/>
        <c:axId val="345695048"/>
      </c:scatterChart>
      <c:valAx>
        <c:axId val="340721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5695048"/>
        <c:crosses val="autoZero"/>
        <c:crossBetween val="midCat"/>
      </c:valAx>
      <c:valAx>
        <c:axId val="345695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40721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443278</xdr:colOff>
      <xdr:row>0</xdr:row>
      <xdr:rowOff>134999</xdr:rowOff>
    </xdr:from>
    <xdr:to>
      <xdr:col>11</xdr:col>
      <xdr:colOff>142874</xdr:colOff>
      <xdr:row>14</xdr:row>
      <xdr:rowOff>185555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2" zoomScale="250" zoomScaleNormal="250" workbookViewId="0">
      <selection activeCell="B14" sqref="B14"/>
    </sheetView>
  </sheetViews>
  <sheetFormatPr defaultRowHeight="15" x14ac:dyDescent="0.25"/>
  <sheetData>
    <row r="1" spans="1:8" x14ac:dyDescent="0.25">
      <c r="A1">
        <v>5</v>
      </c>
      <c r="B1" t="s">
        <v>2</v>
      </c>
    </row>
    <row r="2" spans="1:8" x14ac:dyDescent="0.25">
      <c r="A2">
        <v>100</v>
      </c>
      <c r="B2" t="s">
        <v>1</v>
      </c>
    </row>
    <row r="3" spans="1:8" x14ac:dyDescent="0.25">
      <c r="C3" t="s">
        <v>3</v>
      </c>
      <c r="D3" s="2">
        <f>$A$1</f>
        <v>5</v>
      </c>
      <c r="E3" s="2">
        <f t="shared" ref="E3:H6" si="0">$A$1</f>
        <v>5</v>
      </c>
      <c r="F3" s="2">
        <f t="shared" si="0"/>
        <v>5</v>
      </c>
      <c r="G3" s="2">
        <f t="shared" si="0"/>
        <v>5</v>
      </c>
      <c r="H3" s="2">
        <f>$A$1+$A$2</f>
        <v>105</v>
      </c>
    </row>
    <row r="4" spans="1:8" x14ac:dyDescent="0.25">
      <c r="B4" t="s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</row>
    <row r="5" spans="1:8" x14ac:dyDescent="0.25">
      <c r="A5">
        <f>SUM(D5:H5)</f>
        <v>114.14037852551262</v>
      </c>
      <c r="B5">
        <v>0.02</v>
      </c>
      <c r="D5">
        <f>D$3/((1+$B5)^D$4)</f>
        <v>4.9019607843137258</v>
      </c>
      <c r="E5">
        <f t="shared" ref="E5:H7" si="1">E$3/((1+$B5)^E$4)</f>
        <v>4.805843906189927</v>
      </c>
      <c r="F5">
        <f t="shared" si="1"/>
        <v>4.7116116727352226</v>
      </c>
      <c r="G5">
        <f t="shared" si="1"/>
        <v>4.6192271301325709</v>
      </c>
      <c r="H5">
        <f t="shared" si="1"/>
        <v>95.101735032141164</v>
      </c>
    </row>
    <row r="6" spans="1:8" x14ac:dyDescent="0.25">
      <c r="A6">
        <f>SUM(D6:H6)</f>
        <v>104.45182233101617</v>
      </c>
      <c r="B6">
        <v>0.04</v>
      </c>
      <c r="D6">
        <f t="shared" ref="D6:H7" si="2">D$3/((1+$B6)^D$4)</f>
        <v>4.8076923076923075</v>
      </c>
      <c r="E6">
        <f t="shared" si="1"/>
        <v>4.6227810650887573</v>
      </c>
      <c r="F6">
        <f t="shared" si="1"/>
        <v>4.4449817933545743</v>
      </c>
      <c r="G6">
        <f t="shared" si="1"/>
        <v>4.2740209551486288</v>
      </c>
      <c r="H6">
        <f t="shared" si="1"/>
        <v>86.302346209731908</v>
      </c>
    </row>
    <row r="7" spans="1:8" x14ac:dyDescent="0.25">
      <c r="A7">
        <f>SUM(D7:H7)</f>
        <v>104.40606626374056</v>
      </c>
      <c r="B7">
        <f>B6+0.0001</f>
        <v>4.0100000000000004E-2</v>
      </c>
      <c r="D7">
        <f t="shared" si="2"/>
        <v>4.8072300740313434</v>
      </c>
      <c r="E7">
        <f t="shared" si="1"/>
        <v>4.6218921969342786</v>
      </c>
      <c r="F7">
        <f t="shared" si="1"/>
        <v>4.4436998336066518</v>
      </c>
      <c r="G7">
        <f t="shared" si="1"/>
        <v>4.2723774960163947</v>
      </c>
      <c r="H7">
        <f t="shared" si="1"/>
        <v>86.260866663151887</v>
      </c>
    </row>
    <row r="8" spans="1:8" x14ac:dyDescent="0.25">
      <c r="A8" s="4">
        <f>A7/A6-1</f>
        <v>-4.3805906162763808E-4</v>
      </c>
    </row>
    <row r="10" spans="1:8" x14ac:dyDescent="0.25">
      <c r="C10" t="s">
        <v>3</v>
      </c>
      <c r="D10" s="2">
        <f>$A$1</f>
        <v>5</v>
      </c>
      <c r="E10" s="2">
        <f t="shared" ref="E10:H13" si="3">$A$1</f>
        <v>5</v>
      </c>
      <c r="F10" s="2">
        <f>$A$1+$A$2</f>
        <v>105</v>
      </c>
      <c r="G10" s="2"/>
      <c r="H10" s="2"/>
    </row>
    <row r="11" spans="1:8" x14ac:dyDescent="0.25">
      <c r="B11" t="s">
        <v>0</v>
      </c>
      <c r="D11" s="1">
        <v>1</v>
      </c>
      <c r="E11" s="1">
        <v>2</v>
      </c>
      <c r="F11" s="1">
        <v>3</v>
      </c>
      <c r="G11" s="1"/>
      <c r="H11" s="1"/>
    </row>
    <row r="12" spans="1:8" x14ac:dyDescent="0.25">
      <c r="A12">
        <f>SUM(D12:H12)</f>
        <v>108.65164981794332</v>
      </c>
      <c r="B12">
        <v>0.02</v>
      </c>
      <c r="D12">
        <f>D$10/((1+$B12)^D$11)</f>
        <v>4.9019607843137258</v>
      </c>
      <c r="E12">
        <f t="shared" ref="E12:F14" si="4">E$10/((1+$B12)^E$11)</f>
        <v>4.805843906189927</v>
      </c>
      <c r="F12">
        <f t="shared" si="4"/>
        <v>98.943845127439673</v>
      </c>
    </row>
    <row r="13" spans="1:8" x14ac:dyDescent="0.25">
      <c r="A13">
        <f>SUM(D13:H13)</f>
        <v>102.77509103322713</v>
      </c>
      <c r="B13">
        <v>0.04</v>
      </c>
      <c r="D13">
        <f t="shared" ref="D13:F14" si="5">D$10/((1+$B13)^D$11)</f>
        <v>4.8076923076923075</v>
      </c>
      <c r="E13">
        <f t="shared" si="4"/>
        <v>4.6227810650887573</v>
      </c>
      <c r="F13">
        <f t="shared" si="4"/>
        <v>93.344617660446062</v>
      </c>
    </row>
    <row r="14" spans="1:8" x14ac:dyDescent="0.25">
      <c r="A14">
        <f>SUM(D14:H14)</f>
        <v>102.74681877670531</v>
      </c>
      <c r="B14">
        <f>B13+0.0001</f>
        <v>4.0100000000000004E-2</v>
      </c>
      <c r="D14">
        <f t="shared" si="5"/>
        <v>4.8072300740313434</v>
      </c>
      <c r="E14">
        <f t="shared" si="4"/>
        <v>4.6218921969342786</v>
      </c>
      <c r="F14">
        <f t="shared" si="4"/>
        <v>93.31769650573969</v>
      </c>
    </row>
    <row r="15" spans="1:8" x14ac:dyDescent="0.25">
      <c r="A15" s="4">
        <f>A14/A13-1</f>
        <v>-2.7508860598013385E-4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zoomScale="208" zoomScaleNormal="208" workbookViewId="0">
      <selection activeCell="B5" sqref="B5"/>
    </sheetView>
  </sheetViews>
  <sheetFormatPr defaultRowHeight="15" x14ac:dyDescent="0.25"/>
  <cols>
    <col min="2" max="2" width="11.140625" customWidth="1"/>
  </cols>
  <sheetData>
    <row r="2" spans="1:23" x14ac:dyDescent="0.25">
      <c r="B2" t="s">
        <v>4</v>
      </c>
      <c r="C2" t="s">
        <v>5</v>
      </c>
    </row>
    <row r="3" spans="1:23" x14ac:dyDescent="0.25">
      <c r="A3" t="s">
        <v>6</v>
      </c>
      <c r="B3" s="3">
        <v>0.1</v>
      </c>
      <c r="C3" s="3">
        <v>0.25</v>
      </c>
    </row>
    <row r="4" spans="1:23" x14ac:dyDescent="0.25">
      <c r="A4" t="s">
        <v>7</v>
      </c>
      <c r="B4">
        <v>0</v>
      </c>
      <c r="C4">
        <v>0.45</v>
      </c>
    </row>
    <row r="5" spans="1:23" x14ac:dyDescent="0.25">
      <c r="A5" t="s">
        <v>8</v>
      </c>
      <c r="B5">
        <f>B4^2</f>
        <v>0</v>
      </c>
      <c r="C5">
        <f>C4^2</f>
        <v>0.20250000000000001</v>
      </c>
    </row>
    <row r="6" spans="1:23" x14ac:dyDescent="0.25">
      <c r="A6" t="s">
        <v>13</v>
      </c>
      <c r="C6">
        <v>-0.7</v>
      </c>
    </row>
    <row r="9" spans="1:23" x14ac:dyDescent="0.25">
      <c r="B9" t="s">
        <v>9</v>
      </c>
      <c r="C9">
        <v>-0.5</v>
      </c>
      <c r="D9">
        <f>C9+0.1</f>
        <v>-0.4</v>
      </c>
      <c r="E9">
        <f t="shared" ref="E9:W9" si="0">D9+0.1</f>
        <v>-0.30000000000000004</v>
      </c>
      <c r="F9">
        <f t="shared" si="0"/>
        <v>-0.20000000000000004</v>
      </c>
      <c r="G9">
        <f t="shared" si="0"/>
        <v>-0.10000000000000003</v>
      </c>
      <c r="H9">
        <f t="shared" si="0"/>
        <v>0</v>
      </c>
      <c r="I9">
        <f t="shared" si="0"/>
        <v>0.1</v>
      </c>
      <c r="J9">
        <f t="shared" si="0"/>
        <v>0.2</v>
      </c>
      <c r="K9">
        <f t="shared" si="0"/>
        <v>0.30000000000000004</v>
      </c>
      <c r="L9">
        <f t="shared" si="0"/>
        <v>0.4</v>
      </c>
      <c r="M9">
        <f t="shared" si="0"/>
        <v>0.5</v>
      </c>
      <c r="N9">
        <f t="shared" si="0"/>
        <v>0.6</v>
      </c>
      <c r="O9">
        <f t="shared" si="0"/>
        <v>0.7</v>
      </c>
      <c r="P9">
        <f t="shared" si="0"/>
        <v>0.79999999999999993</v>
      </c>
      <c r="Q9">
        <f t="shared" si="0"/>
        <v>0.89999999999999991</v>
      </c>
      <c r="R9">
        <f t="shared" si="0"/>
        <v>0.99999999999999989</v>
      </c>
      <c r="S9">
        <f t="shared" si="0"/>
        <v>1.0999999999999999</v>
      </c>
      <c r="T9">
        <f t="shared" si="0"/>
        <v>1.2</v>
      </c>
      <c r="U9">
        <f t="shared" si="0"/>
        <v>1.3</v>
      </c>
      <c r="V9">
        <f t="shared" si="0"/>
        <v>1.4000000000000001</v>
      </c>
      <c r="W9">
        <f t="shared" si="0"/>
        <v>1.5000000000000002</v>
      </c>
    </row>
    <row r="10" spans="1:23" x14ac:dyDescent="0.25">
      <c r="B10" t="s">
        <v>10</v>
      </c>
      <c r="C10">
        <f>C9*$B$3+(1-C9)*$C$3</f>
        <v>0.32500000000000001</v>
      </c>
      <c r="D10">
        <f t="shared" ref="D10:W10" si="1">D9*$B$3+(1-D9)*$C$3</f>
        <v>0.30999999999999994</v>
      </c>
      <c r="E10">
        <f t="shared" si="1"/>
        <v>0.29499999999999998</v>
      </c>
      <c r="F10">
        <f t="shared" si="1"/>
        <v>0.27999999999999997</v>
      </c>
      <c r="G10">
        <f t="shared" si="1"/>
        <v>0.26500000000000001</v>
      </c>
      <c r="H10">
        <f t="shared" si="1"/>
        <v>0.25</v>
      </c>
      <c r="I10">
        <f t="shared" si="1"/>
        <v>0.23500000000000001</v>
      </c>
      <c r="J10">
        <f t="shared" si="1"/>
        <v>0.22000000000000003</v>
      </c>
      <c r="K10">
        <f t="shared" si="1"/>
        <v>0.20499999999999999</v>
      </c>
      <c r="L10">
        <f t="shared" si="1"/>
        <v>0.19</v>
      </c>
      <c r="M10">
        <f t="shared" si="1"/>
        <v>0.17499999999999999</v>
      </c>
      <c r="N10">
        <f t="shared" si="1"/>
        <v>0.16</v>
      </c>
      <c r="O10">
        <f t="shared" si="1"/>
        <v>0.14500000000000002</v>
      </c>
      <c r="P10">
        <f t="shared" si="1"/>
        <v>0.13</v>
      </c>
      <c r="Q10">
        <f t="shared" si="1"/>
        <v>0.11500000000000002</v>
      </c>
      <c r="R10">
        <f t="shared" si="1"/>
        <v>0.10000000000000002</v>
      </c>
      <c r="S10">
        <f t="shared" si="1"/>
        <v>8.500000000000002E-2</v>
      </c>
      <c r="T10">
        <f t="shared" si="1"/>
        <v>7.0000000000000007E-2</v>
      </c>
      <c r="U10">
        <f t="shared" si="1"/>
        <v>5.4999999999999993E-2</v>
      </c>
      <c r="V10">
        <f t="shared" si="1"/>
        <v>3.999999999999998E-2</v>
      </c>
      <c r="W10">
        <f t="shared" si="1"/>
        <v>2.4999999999999967E-2</v>
      </c>
    </row>
    <row r="11" spans="1:23" x14ac:dyDescent="0.25">
      <c r="B11" t="s">
        <v>11</v>
      </c>
      <c r="C11">
        <f>(C9^2)*$B$5+((1-C9)^2)*$C$5+2*C9*(1-C9)*$C$6*$B$4*$C$4</f>
        <v>0.45562500000000006</v>
      </c>
      <c r="D11">
        <f t="shared" ref="D11:W11" si="2">(D9^2)*$B$5+((1-D9)^2)*$C$5+2*D9*(1-D9)*$C$6*$B$4*$C$4</f>
        <v>0.39689999999999998</v>
      </c>
      <c r="E11">
        <f t="shared" si="2"/>
        <v>0.34222500000000006</v>
      </c>
      <c r="F11">
        <f t="shared" si="2"/>
        <v>0.29160000000000003</v>
      </c>
      <c r="G11">
        <f t="shared" si="2"/>
        <v>0.24502500000000005</v>
      </c>
      <c r="H11">
        <f t="shared" si="2"/>
        <v>0.20250000000000001</v>
      </c>
      <c r="I11">
        <f t="shared" si="2"/>
        <v>0.16402500000000003</v>
      </c>
      <c r="J11">
        <f t="shared" si="2"/>
        <v>0.12960000000000002</v>
      </c>
      <c r="K11">
        <f t="shared" si="2"/>
        <v>9.9224999999999994E-2</v>
      </c>
      <c r="L11">
        <f t="shared" si="2"/>
        <v>7.2900000000000006E-2</v>
      </c>
      <c r="M11">
        <f t="shared" si="2"/>
        <v>5.0625000000000003E-2</v>
      </c>
      <c r="N11">
        <f t="shared" si="2"/>
        <v>3.2400000000000005E-2</v>
      </c>
      <c r="O11">
        <f t="shared" si="2"/>
        <v>1.8225000000000005E-2</v>
      </c>
      <c r="P11">
        <f t="shared" si="2"/>
        <v>8.1000000000000065E-3</v>
      </c>
      <c r="Q11">
        <f t="shared" si="2"/>
        <v>2.0250000000000038E-3</v>
      </c>
      <c r="R11">
        <f t="shared" si="2"/>
        <v>2.4960052079258578E-33</v>
      </c>
      <c r="S11">
        <f t="shared" si="2"/>
        <v>2.0249999999999951E-3</v>
      </c>
      <c r="T11">
        <f t="shared" si="2"/>
        <v>8.0999999999999961E-3</v>
      </c>
      <c r="U11">
        <f t="shared" si="2"/>
        <v>1.8225000000000005E-2</v>
      </c>
      <c r="V11">
        <f t="shared" si="2"/>
        <v>3.2400000000000026E-2</v>
      </c>
      <c r="W11">
        <f t="shared" si="2"/>
        <v>5.0625000000000045E-2</v>
      </c>
    </row>
    <row r="12" spans="1:23" x14ac:dyDescent="0.25">
      <c r="B12" t="s">
        <v>12</v>
      </c>
      <c r="C12">
        <f>C11^0.5</f>
        <v>0.67500000000000004</v>
      </c>
      <c r="D12">
        <f t="shared" ref="D12:W12" si="3">D11^0.5</f>
        <v>0.63</v>
      </c>
      <c r="E12">
        <f t="shared" si="3"/>
        <v>0.58500000000000008</v>
      </c>
      <c r="F12">
        <f t="shared" si="3"/>
        <v>0.54</v>
      </c>
      <c r="G12">
        <f t="shared" si="3"/>
        <v>0.49500000000000005</v>
      </c>
      <c r="H12">
        <f t="shared" si="3"/>
        <v>0.45</v>
      </c>
      <c r="I12">
        <f t="shared" si="3"/>
        <v>0.40500000000000003</v>
      </c>
      <c r="J12">
        <f t="shared" si="3"/>
        <v>0.36000000000000004</v>
      </c>
      <c r="K12">
        <f t="shared" si="3"/>
        <v>0.315</v>
      </c>
      <c r="L12">
        <f t="shared" si="3"/>
        <v>0.27</v>
      </c>
      <c r="M12">
        <f t="shared" si="3"/>
        <v>0.22500000000000001</v>
      </c>
      <c r="N12">
        <f t="shared" si="3"/>
        <v>0.18000000000000002</v>
      </c>
      <c r="O12">
        <f t="shared" si="3"/>
        <v>0.13500000000000001</v>
      </c>
      <c r="P12">
        <f t="shared" si="3"/>
        <v>9.0000000000000038E-2</v>
      </c>
      <c r="Q12">
        <f t="shared" si="3"/>
        <v>4.500000000000004E-2</v>
      </c>
      <c r="R12">
        <f t="shared" si="3"/>
        <v>4.9960036108132046E-17</v>
      </c>
      <c r="S12">
        <f t="shared" si="3"/>
        <v>4.4999999999999943E-2</v>
      </c>
      <c r="T12">
        <f t="shared" si="3"/>
        <v>8.9999999999999983E-2</v>
      </c>
      <c r="U12">
        <f t="shared" si="3"/>
        <v>0.13500000000000001</v>
      </c>
      <c r="V12">
        <f t="shared" si="3"/>
        <v>0.18000000000000008</v>
      </c>
      <c r="W12">
        <f t="shared" si="3"/>
        <v>0.22500000000000009</v>
      </c>
    </row>
    <row r="13" spans="1:23" x14ac:dyDescent="0.25">
      <c r="C13">
        <f>C10</f>
        <v>0.32500000000000001</v>
      </c>
      <c r="D13">
        <f t="shared" ref="D13:W13" si="4">D10</f>
        <v>0.30999999999999994</v>
      </c>
      <c r="E13">
        <f t="shared" si="4"/>
        <v>0.29499999999999998</v>
      </c>
      <c r="F13">
        <f t="shared" si="4"/>
        <v>0.27999999999999997</v>
      </c>
      <c r="G13">
        <f t="shared" si="4"/>
        <v>0.26500000000000001</v>
      </c>
      <c r="H13">
        <f t="shared" si="4"/>
        <v>0.25</v>
      </c>
      <c r="I13">
        <f t="shared" si="4"/>
        <v>0.23500000000000001</v>
      </c>
      <c r="J13">
        <f t="shared" si="4"/>
        <v>0.22000000000000003</v>
      </c>
      <c r="K13">
        <f t="shared" si="4"/>
        <v>0.20499999999999999</v>
      </c>
      <c r="L13">
        <f t="shared" si="4"/>
        <v>0.19</v>
      </c>
      <c r="M13">
        <f t="shared" si="4"/>
        <v>0.17499999999999999</v>
      </c>
      <c r="N13">
        <f t="shared" si="4"/>
        <v>0.16</v>
      </c>
      <c r="O13">
        <f t="shared" si="4"/>
        <v>0.14500000000000002</v>
      </c>
      <c r="P13">
        <f t="shared" si="4"/>
        <v>0.13</v>
      </c>
      <c r="Q13">
        <f t="shared" si="4"/>
        <v>0.11500000000000002</v>
      </c>
      <c r="R13">
        <f t="shared" si="4"/>
        <v>0.10000000000000002</v>
      </c>
      <c r="S13">
        <f t="shared" si="4"/>
        <v>8.500000000000002E-2</v>
      </c>
      <c r="T13">
        <f t="shared" si="4"/>
        <v>7.0000000000000007E-2</v>
      </c>
      <c r="U13">
        <f t="shared" si="4"/>
        <v>5.4999999999999993E-2</v>
      </c>
      <c r="V13">
        <f t="shared" si="4"/>
        <v>3.999999999999998E-2</v>
      </c>
      <c r="W13">
        <f t="shared" si="4"/>
        <v>2.4999999999999967E-2</v>
      </c>
    </row>
    <row r="14" spans="1:23" x14ac:dyDescent="0.25">
      <c r="C14">
        <f>C10</f>
        <v>0.32500000000000001</v>
      </c>
      <c r="D14">
        <f t="shared" ref="D14:W14" si="5">D10</f>
        <v>0.30999999999999994</v>
      </c>
      <c r="E14">
        <f t="shared" si="5"/>
        <v>0.29499999999999998</v>
      </c>
      <c r="F14">
        <f t="shared" si="5"/>
        <v>0.27999999999999997</v>
      </c>
      <c r="G14">
        <f t="shared" si="5"/>
        <v>0.26500000000000001</v>
      </c>
      <c r="H14">
        <f t="shared" si="5"/>
        <v>0.25</v>
      </c>
      <c r="I14">
        <f t="shared" si="5"/>
        <v>0.23500000000000001</v>
      </c>
      <c r="J14">
        <f t="shared" si="5"/>
        <v>0.22000000000000003</v>
      </c>
      <c r="K14">
        <f t="shared" si="5"/>
        <v>0.20499999999999999</v>
      </c>
      <c r="L14">
        <f t="shared" si="5"/>
        <v>0.19</v>
      </c>
      <c r="M14">
        <f t="shared" si="5"/>
        <v>0.17499999999999999</v>
      </c>
      <c r="N14">
        <f t="shared" si="5"/>
        <v>0.16</v>
      </c>
      <c r="O14">
        <f t="shared" si="5"/>
        <v>0.14500000000000002</v>
      </c>
      <c r="P14">
        <f t="shared" si="5"/>
        <v>0.13</v>
      </c>
      <c r="Q14">
        <f t="shared" si="5"/>
        <v>0.11500000000000002</v>
      </c>
      <c r="R14">
        <f t="shared" si="5"/>
        <v>0.10000000000000002</v>
      </c>
      <c r="S14">
        <f t="shared" si="5"/>
        <v>8.500000000000002E-2</v>
      </c>
      <c r="T14">
        <f t="shared" si="5"/>
        <v>7.0000000000000007E-2</v>
      </c>
      <c r="U14">
        <f t="shared" si="5"/>
        <v>5.4999999999999993E-2</v>
      </c>
      <c r="V14">
        <f t="shared" si="5"/>
        <v>3.999999999999998E-2</v>
      </c>
      <c r="W14">
        <f t="shared" si="5"/>
        <v>2.4999999999999967E-2</v>
      </c>
    </row>
    <row r="15" spans="1:23" x14ac:dyDescent="0.25">
      <c r="C15">
        <f>C12</f>
        <v>0.67500000000000004</v>
      </c>
      <c r="D15">
        <f t="shared" ref="D15:W15" si="6">D12</f>
        <v>0.63</v>
      </c>
      <c r="E15">
        <f t="shared" si="6"/>
        <v>0.58500000000000008</v>
      </c>
      <c r="F15">
        <f t="shared" si="6"/>
        <v>0.54</v>
      </c>
      <c r="G15">
        <f t="shared" si="6"/>
        <v>0.49500000000000005</v>
      </c>
      <c r="H15">
        <f t="shared" si="6"/>
        <v>0.45</v>
      </c>
      <c r="I15">
        <f t="shared" si="6"/>
        <v>0.40500000000000003</v>
      </c>
      <c r="J15">
        <f t="shared" si="6"/>
        <v>0.36000000000000004</v>
      </c>
      <c r="K15">
        <f t="shared" si="6"/>
        <v>0.315</v>
      </c>
      <c r="L15">
        <f t="shared" si="6"/>
        <v>0.27</v>
      </c>
      <c r="M15">
        <f t="shared" si="6"/>
        <v>0.22500000000000001</v>
      </c>
      <c r="N15">
        <f t="shared" si="6"/>
        <v>0.18000000000000002</v>
      </c>
      <c r="O15">
        <f t="shared" si="6"/>
        <v>0.13500000000000001</v>
      </c>
      <c r="P15">
        <f t="shared" si="6"/>
        <v>9.0000000000000038E-2</v>
      </c>
      <c r="Q15">
        <f t="shared" si="6"/>
        <v>4.500000000000004E-2</v>
      </c>
      <c r="R15">
        <f t="shared" si="6"/>
        <v>4.9960036108132046E-17</v>
      </c>
      <c r="S15">
        <f t="shared" si="6"/>
        <v>4.4999999999999943E-2</v>
      </c>
      <c r="T15">
        <f t="shared" si="6"/>
        <v>8.9999999999999983E-2</v>
      </c>
      <c r="U15">
        <f t="shared" si="6"/>
        <v>0.13500000000000001</v>
      </c>
      <c r="V15">
        <f t="shared" si="6"/>
        <v>0.18000000000000008</v>
      </c>
      <c r="W15">
        <f t="shared" si="6"/>
        <v>0.22500000000000009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zoomScale="256" zoomScaleNormal="256" workbookViewId="0">
      <selection activeCell="B4" sqref="B4"/>
    </sheetView>
  </sheetViews>
  <sheetFormatPr defaultRowHeight="15" x14ac:dyDescent="0.25"/>
  <sheetData>
    <row r="1" spans="2:9" x14ac:dyDescent="0.25">
      <c r="B1">
        <v>0.1</v>
      </c>
      <c r="C1">
        <v>0.15</v>
      </c>
      <c r="D1">
        <v>0.2</v>
      </c>
      <c r="F1" t="s">
        <v>10</v>
      </c>
      <c r="G1">
        <f>SUMPRODUCT(B1:D1,B3:D3)</f>
        <v>0.15</v>
      </c>
    </row>
    <row r="3" spans="2:9" x14ac:dyDescent="0.25">
      <c r="B3">
        <v>0.50000000000000011</v>
      </c>
      <c r="C3">
        <v>0</v>
      </c>
      <c r="D3">
        <f>1-B3-C3</f>
        <v>0.49999999999999989</v>
      </c>
    </row>
    <row r="5" spans="2:9" x14ac:dyDescent="0.25">
      <c r="C5">
        <v>0.04</v>
      </c>
      <c r="D5">
        <v>0.2</v>
      </c>
      <c r="E5">
        <v>0.4</v>
      </c>
      <c r="G5">
        <f t="array" ref="G5:I5">MMULT(B3:D3,C5:E7)</f>
        <v>0.21999999999999997</v>
      </c>
      <c r="H5">
        <v>0.35</v>
      </c>
      <c r="I5">
        <v>0.30000000000000004</v>
      </c>
    </row>
    <row r="6" spans="2:9" x14ac:dyDescent="0.25">
      <c r="C6">
        <v>0.2</v>
      </c>
      <c r="D6">
        <v>0.09</v>
      </c>
      <c r="E6">
        <v>0.5</v>
      </c>
    </row>
    <row r="7" spans="2:9" x14ac:dyDescent="0.25">
      <c r="C7">
        <v>0.4</v>
      </c>
      <c r="D7">
        <v>0.5</v>
      </c>
      <c r="E7">
        <v>0.2</v>
      </c>
      <c r="G7">
        <f t="array" ref="G7">MMULT(G5:I5,B9:B11)</f>
        <v>0.26</v>
      </c>
    </row>
    <row r="9" spans="2:9" x14ac:dyDescent="0.25">
      <c r="B9">
        <f>B3</f>
        <v>0.50000000000000011</v>
      </c>
      <c r="G9">
        <f>G7^0.5</f>
        <v>0.50990195135927852</v>
      </c>
    </row>
    <row r="10" spans="2:9" x14ac:dyDescent="0.25">
      <c r="B10">
        <f>C3</f>
        <v>0</v>
      </c>
    </row>
    <row r="11" spans="2:9" x14ac:dyDescent="0.25">
      <c r="B11">
        <f>D3</f>
        <v>0.49999999999999989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Szkola Główna Handlowa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CHMIELEWSKI</dc:creator>
  <cp:lastModifiedBy>Tomasz CHMIELEWSKI</cp:lastModifiedBy>
  <dcterms:created xsi:type="dcterms:W3CDTF">2016-10-23T10:02:43Z</dcterms:created>
  <dcterms:modified xsi:type="dcterms:W3CDTF">2016-10-23T12:18:33Z</dcterms:modified>
</cp:coreProperties>
</file>